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0585173-8C3B-40F1-B80C-35D2C20532A0}" xr6:coauthVersionLast="47" xr6:coauthVersionMax="47" xr10:uidLastSave="{00000000-0000-0000-0000-000000000000}"/>
  <bookViews>
    <workbookView xWindow="-120" yWindow="-120" windowWidth="57840" windowHeight="31920" xr2:uid="{00000000-000D-0000-FFFF-FFFF00000000}"/>
  </bookViews>
  <sheets>
    <sheet name="Альтернативная смета " sheetId="3" r:id="rId1"/>
  </sheets>
  <definedNames>
    <definedName name="_xlnm.Print_Area" localSheetId="0">'Альтернативная смета '!$B$1:$E$42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8" i="3" s="1"/>
  <c r="D42" i="3" s="1"/>
  <c r="D17" i="3"/>
  <c r="D41" i="3" s="1"/>
  <c r="D24" i="3"/>
  <c r="D40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</calcChain>
</file>

<file path=xl/sharedStrings.xml><?xml version="1.0" encoding="utf-8"?>
<sst xmlns="http://schemas.openxmlformats.org/spreadsheetml/2006/main" count="45" uniqueCount="43">
  <si>
    <t>СМЕТА СНТ "СОЛНЕЧНАЯ ПОЛЯНА" НА 2025 ГОД</t>
  </si>
  <si>
    <t>ДОХОДЫ</t>
  </si>
  <si>
    <t>план, тыс. руб.</t>
  </si>
  <si>
    <t>Остаток средств с 2024</t>
  </si>
  <si>
    <t>Итого доходы:</t>
  </si>
  <si>
    <t>РАСХОДЫ</t>
  </si>
  <si>
    <t>Коммунальные платежи(обязательные платежи)</t>
  </si>
  <si>
    <t>Вывоз ТКО</t>
  </si>
  <si>
    <t xml:space="preserve"> Водоотведение</t>
  </si>
  <si>
    <t>Обслуживание СНТ по договору (станция перекачки, чистка колодцев-ловушек, обслуживание насосов, блоков управления)</t>
  </si>
  <si>
    <t>итого</t>
  </si>
  <si>
    <t>Вознаграждение и налоги</t>
  </si>
  <si>
    <t>Вознаграждение председателя/ведение бухгалтерии</t>
  </si>
  <si>
    <t>Поощрительный фонд</t>
  </si>
  <si>
    <t>Налоги, пошлины</t>
  </si>
  <si>
    <t>Вахта-сторожка(2 человека)</t>
  </si>
  <si>
    <t>Уборка территории СНТ(покос травы, спил деревьев и кустарников,чистка дорог в зимний период)</t>
  </si>
  <si>
    <t>Профилактические работы по канализацуии СНТ(60 колодцев, осмотр,очистка, гидроизоляция) предварительный расчет</t>
  </si>
  <si>
    <t>Реконструкция фасадной части забора СНТ (L-140)-обваловка грунта,демонтаж старого ограждения,аренда техники,материалы,монтаж нового ограждения)-предварительный расчет</t>
  </si>
  <si>
    <t xml:space="preserve">Межевание общественных земель СНТ(предварителый расчет на кадастровые услуги:284д*1500) </t>
  </si>
  <si>
    <t>Юридические услуги(работа с должниками, разовые консультации,подготовка претензионных писем)</t>
  </si>
  <si>
    <t>Покупка ТМЦ(2 насоса,комплектующие детали)</t>
  </si>
  <si>
    <t xml:space="preserve">Вывоз крупногабаритного мусора </t>
  </si>
  <si>
    <t>Итого общая сумма расходов:</t>
  </si>
  <si>
    <t>Газ  сторожка(транспортировка газа,потребление газа по счетчику, ТО газопровода)</t>
  </si>
  <si>
    <t>Электроэнергия (КНС, освещение, скважина, ворота, сторожка)предварительный расчет</t>
  </si>
  <si>
    <t>Расходы на административные дела: электронная подпись,  получение выписок ЕГРН,  электронная отчетность, почтовые расходы, бухгалтерские программы, содержание сайта и оплата хостинга, банковское обслуживание, консультации специалистов, компенсации, транспортные, интернет</t>
  </si>
  <si>
    <t>Аварийные и ремонтные работы (водопровод,электрика,ямочный ремонт дорог СНТ)предварительный расчет</t>
  </si>
  <si>
    <t>Расходы на содержание инфраструктуры СНТ</t>
  </si>
  <si>
    <t>Профилактические работы по водопроводу СНТ(метод пролива воды с помощью гидрантов)</t>
  </si>
  <si>
    <t>Утилизация строительного вагончика при въезде в СНТ(демонтаж,выравнивание поверхности на месте вагончика,аренда техники,покрытие стоянки асфальтовой крошкой)-предварительный расчет</t>
  </si>
  <si>
    <t>Строительство навеса с восточной стороны сторожки под складирование материалов,реконструкция входа в подвал сторожки(предварительны расчет)</t>
  </si>
  <si>
    <t>Профилактические работы на КНС(размораживание сливных гусаков в зимнее время,ремонт канализационных труб в районе ручья у д.Дюдьково,прокладка ЛЭП от СНТ до КНС под землей)</t>
  </si>
  <si>
    <t>Задолженность по членским взносам 23-24 год(при условии полного погашения долга)</t>
  </si>
  <si>
    <t>ТО газопровод</t>
  </si>
  <si>
    <t>Вахтер</t>
  </si>
  <si>
    <t>Компенсация членам правления</t>
  </si>
  <si>
    <t xml:space="preserve"> тыс. руб.</t>
  </si>
  <si>
    <t>Остаток средств на 01.01.2026</t>
  </si>
  <si>
    <t>Кол-во собственников</t>
  </si>
  <si>
    <t>Членский взнос (тыс. руб.)</t>
  </si>
  <si>
    <t>№ п/п</t>
  </si>
  <si>
    <t xml:space="preserve"> Членские взносы (282Х18 000)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</si>
</sst>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Arial"/>
      <family val="2"/>
      <charset val="204"/>
    </font>
    <font>
      <sz val="16"/>
      <color indexed="8"/>
      <name val="Calibri"/>
      <family val="2"/>
      <charset val="204"/>
    </font>
    <font>
      <sz val="16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center" wrapText="1"/>
    </xf>
    <xf numFmtId="3" fontId="8" fillId="0" borderId="8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wrapText="1"/>
    </xf>
    <xf numFmtId="0" fontId="10" fillId="0" borderId="9" xfId="0" applyFont="1" applyBorder="1"/>
    <xf numFmtId="0" fontId="10" fillId="3" borderId="9" xfId="0" applyFont="1" applyFill="1" applyBorder="1" applyAlignment="1">
      <alignment horizontal="center"/>
    </xf>
    <xf numFmtId="0" fontId="9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horizontal="left"/>
    </xf>
    <xf numFmtId="0" fontId="9" fillId="0" borderId="9" xfId="0" applyFont="1" applyBorder="1" applyAlignment="1">
      <alignment horizontal="left" wrapText="1"/>
    </xf>
    <xf numFmtId="0" fontId="11" fillId="0" borderId="9" xfId="0" applyFont="1" applyBorder="1" applyAlignment="1">
      <alignment wrapText="1"/>
    </xf>
    <xf numFmtId="0" fontId="10" fillId="3" borderId="9" xfId="0" applyFont="1" applyFill="1" applyBorder="1"/>
    <xf numFmtId="0" fontId="10" fillId="0" borderId="10" xfId="0" applyFont="1" applyBorder="1"/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3" fontId="6" fillId="0" borderId="1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3"/>
  <sheetViews>
    <sheetView tabSelected="1" view="pageBreakPreview" zoomScaleNormal="100" zoomScaleSheetLayoutView="100" workbookViewId="0">
      <selection activeCell="E1" sqref="E1"/>
    </sheetView>
  </sheetViews>
  <sheetFormatPr defaultRowHeight="15" x14ac:dyDescent="0.25"/>
  <cols>
    <col min="3" max="3" width="92.42578125" customWidth="1"/>
    <col min="4" max="4" width="23" customWidth="1"/>
  </cols>
  <sheetData>
    <row r="1" spans="2:4" ht="24" thickTop="1" x14ac:dyDescent="0.35">
      <c r="C1" s="26" t="s">
        <v>39</v>
      </c>
      <c r="D1" s="24">
        <v>282</v>
      </c>
    </row>
    <row r="2" spans="2:4" ht="24" thickBot="1" x14ac:dyDescent="0.4">
      <c r="C2" s="27" t="s">
        <v>40</v>
      </c>
      <c r="D2" s="25">
        <v>18</v>
      </c>
    </row>
    <row r="3" spans="2:4" ht="21.75" thickTop="1" thickBot="1" x14ac:dyDescent="0.35">
      <c r="B3" s="28" t="s">
        <v>0</v>
      </c>
      <c r="C3" s="29"/>
      <c r="D3" s="29"/>
    </row>
    <row r="4" spans="2:4" ht="18.75" thickTop="1" x14ac:dyDescent="0.25">
      <c r="B4" s="2" t="s">
        <v>41</v>
      </c>
      <c r="C4" s="1" t="s">
        <v>1</v>
      </c>
      <c r="D4" s="5" t="s">
        <v>37</v>
      </c>
    </row>
    <row r="5" spans="2:4" ht="20.25" x14ac:dyDescent="0.3">
      <c r="B5" s="3">
        <v>1</v>
      </c>
      <c r="C5" s="14" t="s">
        <v>42</v>
      </c>
      <c r="D5" s="6">
        <f>D1*D2</f>
        <v>5076</v>
      </c>
    </row>
    <row r="6" spans="2:4" ht="20.25" x14ac:dyDescent="0.3">
      <c r="B6" s="3">
        <f>B5+1</f>
        <v>2</v>
      </c>
      <c r="C6" s="14" t="s">
        <v>3</v>
      </c>
      <c r="D6" s="7">
        <v>1950</v>
      </c>
    </row>
    <row r="7" spans="2:4" ht="20.25" customHeight="1" x14ac:dyDescent="0.3">
      <c r="B7" s="3">
        <f t="shared" ref="B7:B42" si="0">B6+1</f>
        <v>3</v>
      </c>
      <c r="C7" s="15" t="s">
        <v>33</v>
      </c>
      <c r="D7" s="7">
        <v>420</v>
      </c>
    </row>
    <row r="8" spans="2:4" ht="20.25" x14ac:dyDescent="0.3">
      <c r="B8" s="3">
        <f t="shared" si="0"/>
        <v>4</v>
      </c>
      <c r="C8" s="16" t="s">
        <v>4</v>
      </c>
      <c r="D8" s="8">
        <f>D5+D6+D7</f>
        <v>7446</v>
      </c>
    </row>
    <row r="9" spans="2:4" ht="20.25" x14ac:dyDescent="0.3">
      <c r="B9" s="3">
        <f t="shared" si="0"/>
        <v>5</v>
      </c>
      <c r="C9" s="17" t="s">
        <v>5</v>
      </c>
      <c r="D9" s="9" t="s">
        <v>2</v>
      </c>
    </row>
    <row r="10" spans="2:4" ht="20.25" x14ac:dyDescent="0.3">
      <c r="B10" s="3">
        <f t="shared" si="0"/>
        <v>6</v>
      </c>
      <c r="C10" s="16" t="s">
        <v>6</v>
      </c>
      <c r="D10" s="8"/>
    </row>
    <row r="11" spans="2:4" ht="20.25" x14ac:dyDescent="0.3">
      <c r="B11" s="3">
        <f t="shared" si="0"/>
        <v>7</v>
      </c>
      <c r="C11" s="14" t="s">
        <v>7</v>
      </c>
      <c r="D11" s="7">
        <v>600</v>
      </c>
    </row>
    <row r="12" spans="2:4" ht="20.25" x14ac:dyDescent="0.3">
      <c r="B12" s="3">
        <f t="shared" si="0"/>
        <v>8</v>
      </c>
      <c r="C12" s="14" t="s">
        <v>8</v>
      </c>
      <c r="D12" s="7">
        <v>600</v>
      </c>
    </row>
    <row r="13" spans="2:4" ht="20.25" x14ac:dyDescent="0.3">
      <c r="B13" s="3">
        <f t="shared" si="0"/>
        <v>9</v>
      </c>
      <c r="C13" s="14" t="s">
        <v>24</v>
      </c>
      <c r="D13" s="7">
        <v>70</v>
      </c>
    </row>
    <row r="14" spans="2:4" ht="33" customHeight="1" x14ac:dyDescent="0.3">
      <c r="B14" s="3">
        <f t="shared" si="0"/>
        <v>10</v>
      </c>
      <c r="C14" s="15" t="s">
        <v>25</v>
      </c>
      <c r="D14" s="7">
        <v>500</v>
      </c>
    </row>
    <row r="15" spans="2:4" ht="38.25" customHeight="1" x14ac:dyDescent="0.3">
      <c r="B15" s="3">
        <f t="shared" si="0"/>
        <v>11</v>
      </c>
      <c r="C15" s="18" t="s">
        <v>9</v>
      </c>
      <c r="D15" s="7">
        <v>540</v>
      </c>
    </row>
    <row r="16" spans="2:4" ht="24.75" customHeight="1" x14ac:dyDescent="0.3">
      <c r="B16" s="3">
        <f t="shared" si="0"/>
        <v>12</v>
      </c>
      <c r="C16" s="18" t="s">
        <v>34</v>
      </c>
      <c r="D16" s="7"/>
    </row>
    <row r="17" spans="2:4" ht="20.25" x14ac:dyDescent="0.25">
      <c r="B17" s="3">
        <f t="shared" si="0"/>
        <v>13</v>
      </c>
      <c r="C17" s="18" t="s">
        <v>10</v>
      </c>
      <c r="D17" s="10">
        <f>SUM(D11:D15)</f>
        <v>2310</v>
      </c>
    </row>
    <row r="18" spans="2:4" ht="20.25" x14ac:dyDescent="0.3">
      <c r="B18" s="3">
        <f t="shared" si="0"/>
        <v>14</v>
      </c>
      <c r="C18" s="19" t="s">
        <v>11</v>
      </c>
      <c r="D18" s="11"/>
    </row>
    <row r="19" spans="2:4" ht="20.25" x14ac:dyDescent="0.3">
      <c r="B19" s="3">
        <f t="shared" si="0"/>
        <v>15</v>
      </c>
      <c r="C19" s="14" t="s">
        <v>12</v>
      </c>
      <c r="D19" s="7">
        <v>960</v>
      </c>
    </row>
    <row r="20" spans="2:4" ht="20.25" x14ac:dyDescent="0.3">
      <c r="B20" s="3">
        <f t="shared" si="0"/>
        <v>16</v>
      </c>
      <c r="C20" s="14" t="s">
        <v>13</v>
      </c>
      <c r="D20" s="7">
        <v>100</v>
      </c>
    </row>
    <row r="21" spans="2:4" ht="20.25" x14ac:dyDescent="0.3">
      <c r="B21" s="3">
        <f t="shared" si="0"/>
        <v>17</v>
      </c>
      <c r="C21" s="14" t="s">
        <v>35</v>
      </c>
      <c r="D21" s="7"/>
    </row>
    <row r="22" spans="2:4" ht="20.25" x14ac:dyDescent="0.3">
      <c r="B22" s="3">
        <f t="shared" si="0"/>
        <v>18</v>
      </c>
      <c r="C22" s="14" t="s">
        <v>14</v>
      </c>
      <c r="D22" s="7">
        <v>100</v>
      </c>
    </row>
    <row r="23" spans="2:4" ht="20.25" x14ac:dyDescent="0.3">
      <c r="B23" s="3">
        <f t="shared" si="0"/>
        <v>19</v>
      </c>
      <c r="C23" s="14" t="s">
        <v>36</v>
      </c>
      <c r="D23" s="7"/>
    </row>
    <row r="24" spans="2:4" ht="20.25" x14ac:dyDescent="0.3">
      <c r="B24" s="3">
        <f t="shared" si="0"/>
        <v>20</v>
      </c>
      <c r="C24" s="14" t="s">
        <v>10</v>
      </c>
      <c r="D24" s="8">
        <f>SUM(D19:D22)</f>
        <v>1160</v>
      </c>
    </row>
    <row r="25" spans="2:4" ht="20.25" x14ac:dyDescent="0.3">
      <c r="B25" s="3">
        <f t="shared" si="0"/>
        <v>21</v>
      </c>
      <c r="C25" s="19" t="s">
        <v>28</v>
      </c>
      <c r="D25" s="11"/>
    </row>
    <row r="26" spans="2:4" ht="27" customHeight="1" x14ac:dyDescent="0.3">
      <c r="B26" s="3">
        <f t="shared" si="0"/>
        <v>22</v>
      </c>
      <c r="C26" s="15" t="s">
        <v>15</v>
      </c>
      <c r="D26" s="7">
        <v>480</v>
      </c>
    </row>
    <row r="27" spans="2:4" ht="78" customHeight="1" x14ac:dyDescent="0.3">
      <c r="B27" s="3">
        <f t="shared" si="0"/>
        <v>23</v>
      </c>
      <c r="C27" s="15" t="s">
        <v>26</v>
      </c>
      <c r="D27" s="7">
        <v>100</v>
      </c>
    </row>
    <row r="28" spans="2:4" ht="39" customHeight="1" x14ac:dyDescent="0.3">
      <c r="B28" s="3">
        <f t="shared" si="0"/>
        <v>24</v>
      </c>
      <c r="C28" s="15" t="s">
        <v>16</v>
      </c>
      <c r="D28" s="7">
        <v>220</v>
      </c>
    </row>
    <row r="29" spans="2:4" ht="34.5" customHeight="1" x14ac:dyDescent="0.3">
      <c r="B29" s="3">
        <f t="shared" si="0"/>
        <v>25</v>
      </c>
      <c r="C29" s="15" t="s">
        <v>29</v>
      </c>
      <c r="D29" s="7">
        <v>50</v>
      </c>
    </row>
    <row r="30" spans="2:4" ht="30.75" customHeight="1" x14ac:dyDescent="0.25">
      <c r="B30" s="3">
        <f t="shared" si="0"/>
        <v>26</v>
      </c>
      <c r="C30" s="15" t="s">
        <v>17</v>
      </c>
      <c r="D30" s="30">
        <v>300</v>
      </c>
    </row>
    <row r="31" spans="2:4" ht="45" customHeight="1" x14ac:dyDescent="0.25">
      <c r="B31" s="3">
        <f t="shared" si="0"/>
        <v>27</v>
      </c>
      <c r="C31" s="20" t="s">
        <v>32</v>
      </c>
      <c r="D31" s="31"/>
    </row>
    <row r="32" spans="2:4" ht="50.25" customHeight="1" x14ac:dyDescent="0.3">
      <c r="B32" s="3">
        <f t="shared" si="0"/>
        <v>28</v>
      </c>
      <c r="C32" s="15" t="s">
        <v>30</v>
      </c>
      <c r="D32" s="12">
        <v>30</v>
      </c>
    </row>
    <row r="33" spans="2:4" ht="51.75" customHeight="1" x14ac:dyDescent="0.3">
      <c r="B33" s="3">
        <f t="shared" si="0"/>
        <v>29</v>
      </c>
      <c r="C33" s="15" t="s">
        <v>31</v>
      </c>
      <c r="D33" s="12">
        <v>0</v>
      </c>
    </row>
    <row r="34" spans="2:4" ht="33.75" customHeight="1" x14ac:dyDescent="0.3">
      <c r="B34" s="3">
        <f t="shared" si="0"/>
        <v>30</v>
      </c>
      <c r="C34" s="15" t="s">
        <v>27</v>
      </c>
      <c r="D34" s="7">
        <v>500</v>
      </c>
    </row>
    <row r="35" spans="2:4" ht="46.5" customHeight="1" x14ac:dyDescent="0.3">
      <c r="B35" s="3">
        <f t="shared" si="0"/>
        <v>31</v>
      </c>
      <c r="C35" s="15" t="s">
        <v>18</v>
      </c>
      <c r="D35" s="12">
        <v>450</v>
      </c>
    </row>
    <row r="36" spans="2:4" ht="32.25" customHeight="1" x14ac:dyDescent="0.3">
      <c r="B36" s="3">
        <f t="shared" si="0"/>
        <v>32</v>
      </c>
      <c r="C36" s="21" t="s">
        <v>19</v>
      </c>
      <c r="D36" s="12">
        <v>430</v>
      </c>
    </row>
    <row r="37" spans="2:4" ht="38.25" customHeight="1" x14ac:dyDescent="0.3">
      <c r="B37" s="3">
        <f t="shared" si="0"/>
        <v>33</v>
      </c>
      <c r="C37" s="15" t="s">
        <v>20</v>
      </c>
      <c r="D37" s="7">
        <v>200</v>
      </c>
    </row>
    <row r="38" spans="2:4" ht="20.25" x14ac:dyDescent="0.3">
      <c r="B38" s="3">
        <f t="shared" si="0"/>
        <v>34</v>
      </c>
      <c r="C38" s="14" t="s">
        <v>21</v>
      </c>
      <c r="D38" s="12">
        <v>150</v>
      </c>
    </row>
    <row r="39" spans="2:4" ht="20.25" x14ac:dyDescent="0.3">
      <c r="B39" s="3">
        <f t="shared" si="0"/>
        <v>35</v>
      </c>
      <c r="C39" s="14" t="s">
        <v>22</v>
      </c>
      <c r="D39" s="7">
        <v>150</v>
      </c>
    </row>
    <row r="40" spans="2:4" ht="20.25" x14ac:dyDescent="0.3">
      <c r="B40" s="3">
        <f t="shared" si="0"/>
        <v>36</v>
      </c>
      <c r="C40" s="14" t="s">
        <v>10</v>
      </c>
      <c r="D40" s="8">
        <f>SUM(D26:D39)</f>
        <v>3060</v>
      </c>
    </row>
    <row r="41" spans="2:4" ht="20.25" x14ac:dyDescent="0.3">
      <c r="B41" s="3">
        <f t="shared" si="0"/>
        <v>37</v>
      </c>
      <c r="C41" s="22" t="s">
        <v>23</v>
      </c>
      <c r="D41" s="11">
        <f>D17+D24+D40</f>
        <v>6530</v>
      </c>
    </row>
    <row r="42" spans="2:4" ht="21" thickBot="1" x14ac:dyDescent="0.35">
      <c r="B42" s="4">
        <f t="shared" si="0"/>
        <v>38</v>
      </c>
      <c r="C42" s="23" t="s">
        <v>38</v>
      </c>
      <c r="D42" s="13">
        <f>D8-D17-D24-D40</f>
        <v>916</v>
      </c>
    </row>
    <row r="43" spans="2:4" ht="15.75" thickTop="1" x14ac:dyDescent="0.25"/>
  </sheetData>
  <mergeCells count="2">
    <mergeCell ref="B3:D3"/>
    <mergeCell ref="D30:D31"/>
  </mergeCells>
  <phoneticPr fontId="4" type="noConversion"/>
  <pageMargins left="0.75" right="0.75" top="1" bottom="1" header="0.5" footer="0.5"/>
  <pageSetup paperSize="9" scale="6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Альтернативная смета </vt:lpstr>
      <vt:lpstr>'Альтернативная смета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Силаева</dc:creator>
  <cp:lastModifiedBy>Игорь Кропотов</cp:lastModifiedBy>
  <cp:lastPrinted>2025-03-23T09:39:05Z</cp:lastPrinted>
  <dcterms:created xsi:type="dcterms:W3CDTF">2025-03-21T09:52:17Z</dcterms:created>
  <dcterms:modified xsi:type="dcterms:W3CDTF">2025-04-28T07:57:53Z</dcterms:modified>
</cp:coreProperties>
</file>